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givin\Dropbox\Personal\ROG\Giving Record\"/>
    </mc:Choice>
  </mc:AlternateContent>
  <xr:revisionPtr revIDLastSave="0" documentId="13_ncr:1_{88FC4E59-7DC0-4C13-8D1D-6D27D532C16F}" xr6:coauthVersionLast="47" xr6:coauthVersionMax="47" xr10:uidLastSave="{00000000-0000-0000-0000-000000000000}"/>
  <workbookProtection workbookAlgorithmName="SHA-512" workbookHashValue="hdvmQ+wgl1uKPqka7U51dRysKau+xtB0hg3hA6vQoR7o73r5slHKqcVSSntJ4hhrzeddfc2jSrmKotXIV+q7Vw==" workbookSaltValue="7N/EDV636a1rFiCZxBCcFg==" workbookSpinCount="100000" lockStructure="1"/>
  <bookViews>
    <workbookView xWindow="-3660" yWindow="-16320" windowWidth="29040" windowHeight="15840" tabRatio="771" xr2:uid="{00000000-000D-0000-FFFF-FFFF00000000}"/>
  </bookViews>
  <sheets>
    <sheet name="Charitable Giving" sheetId="1" r:id="rId1"/>
    <sheet name="Volunteering and Service" sheetId="5" r:id="rId2"/>
    <sheet name="Impact Overview" sheetId="4" r:id="rId3"/>
    <sheet name="Mission Categories and Calc" sheetId="2" state="hidden" r:id="rId4"/>
  </sheets>
  <definedNames>
    <definedName name="_xlnm.Print_Area" localSheetId="0">'Charitable Giving'!$A$1:$F$19</definedName>
    <definedName name="_xlnm.Print_Area" localSheetId="2">'Impact Overview'!$A$1:$J$18</definedName>
    <definedName name="_xlnm.Print_Area" localSheetId="1">'Volunteering and Service'!$A$1:$F$17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K4" i="4"/>
  <c r="I8" i="5"/>
  <c r="B3" i="4"/>
  <c r="I11" i="5"/>
  <c r="I13" i="5" s="1"/>
  <c r="E16" i="5"/>
  <c r="D16" i="5"/>
  <c r="B12" i="4" s="1"/>
  <c r="D16" i="2"/>
  <c r="D15" i="2"/>
  <c r="D14" i="2"/>
  <c r="D13" i="2"/>
  <c r="D12" i="2"/>
  <c r="D11" i="2"/>
  <c r="D10" i="2"/>
  <c r="D9" i="2"/>
  <c r="D8" i="2"/>
  <c r="D7" i="2"/>
  <c r="D5" i="2"/>
  <c r="D4" i="2"/>
  <c r="D3" i="2"/>
  <c r="D2" i="2"/>
  <c r="D6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E3" i="2"/>
  <c r="F16" i="1"/>
  <c r="B10" i="4" s="1"/>
  <c r="E16" i="1"/>
  <c r="D16" i="1"/>
  <c r="B5" i="4" s="1"/>
  <c r="F18" i="1" l="1"/>
  <c r="E6" i="4" s="1"/>
  <c r="B8" i="4"/>
  <c r="B16" i="4"/>
  <c r="F9" i="4" s="1"/>
  <c r="B14" i="4"/>
</calcChain>
</file>

<file path=xl/sharedStrings.xml><?xml version="1.0" encoding="utf-8"?>
<sst xmlns="http://schemas.openxmlformats.org/spreadsheetml/2006/main" count="113" uniqueCount="75">
  <si>
    <t xml:space="preserve">  Giving Impact Record</t>
  </si>
  <si>
    <t>Giving Categories</t>
  </si>
  <si>
    <t>Animal Welfare</t>
  </si>
  <si>
    <t>Arts and Culture</t>
  </si>
  <si>
    <t>Church (House of Worship)</t>
  </si>
  <si>
    <t>Synagogue</t>
  </si>
  <si>
    <t>Mosque</t>
  </si>
  <si>
    <t>Education (PreK-12)</t>
  </si>
  <si>
    <t>Education (Higher Education)</t>
  </si>
  <si>
    <t>Environment</t>
  </si>
  <si>
    <t>Food Insecurity</t>
  </si>
  <si>
    <t>Health</t>
  </si>
  <si>
    <t>Human Services</t>
  </si>
  <si>
    <t>International Affairs</t>
  </si>
  <si>
    <t>Religous Causes</t>
  </si>
  <si>
    <t>Disaster Relief</t>
  </si>
  <si>
    <t>Organization</t>
  </si>
  <si>
    <t>Mission Category</t>
  </si>
  <si>
    <t>Total Giving To Date</t>
  </si>
  <si>
    <t>Annual Giving</t>
  </si>
  <si>
    <t>Planned Future Giving</t>
  </si>
  <si>
    <t>Charity 1</t>
  </si>
  <si>
    <t>Charity 2</t>
  </si>
  <si>
    <t>Charity 3</t>
  </si>
  <si>
    <t>Charity 4</t>
  </si>
  <si>
    <t>Charity 5</t>
  </si>
  <si>
    <t>Charity 6</t>
  </si>
  <si>
    <t>Charity 7</t>
  </si>
  <si>
    <t>Charity 8</t>
  </si>
  <si>
    <t>Charity 9</t>
  </si>
  <si>
    <t>Charity 10</t>
  </si>
  <si>
    <t>Additional Charities</t>
  </si>
  <si>
    <t>Start Year:</t>
  </si>
  <si>
    <t>Est. Total:</t>
  </si>
  <si>
    <t>Future Gifts</t>
  </si>
  <si>
    <t>Average Annual Gift:</t>
  </si>
  <si>
    <t>Charity Total Giving Estimator</t>
  </si>
  <si>
    <t>Gifts To Date</t>
  </si>
  <si>
    <t>Local Community</t>
  </si>
  <si>
    <t>Giving To Date</t>
  </si>
  <si>
    <t>The Sample Family</t>
  </si>
  <si>
    <t xml:space="preserve">Giving Record For: </t>
  </si>
  <si>
    <t xml:space="preserve">Estimated Total Gift Impact: </t>
  </si>
  <si>
    <t>For detailed notes on using this calculator, and on estimating your giving, head to: ReturnOnGood.org/GivingCalculator</t>
  </si>
  <si>
    <t>Annual Hours</t>
  </si>
  <si>
    <t>Total Hours To Date</t>
  </si>
  <si>
    <t>Charity Annual Hours Estimator</t>
  </si>
  <si>
    <t>Average Weekly Hours</t>
  </si>
  <si>
    <t>Charity Total Hours Estimator</t>
  </si>
  <si>
    <t>Weeks Served Each Year</t>
  </si>
  <si>
    <t>Positions Held</t>
  </si>
  <si>
    <t>Average Year's Hours</t>
  </si>
  <si>
    <t>Years With Charity</t>
  </si>
  <si>
    <t>Philanthropic Impact Overview</t>
  </si>
  <si>
    <t xml:space="preserve"> Service Impact Record</t>
  </si>
  <si>
    <t>Average Annual Giving:</t>
  </si>
  <si>
    <t>Total Lifetime Giving:</t>
  </si>
  <si>
    <t>Average Annual Service:</t>
  </si>
  <si>
    <t>Total Lifefime Service:</t>
  </si>
  <si>
    <t>Lifetime Hours</t>
  </si>
  <si>
    <t xml:space="preserve"> Hours</t>
  </si>
  <si>
    <t>Federal Volunteer Hour Value</t>
  </si>
  <si>
    <t>Planned Future Giving:</t>
  </si>
  <si>
    <t>Total Expected Lifetime Giving:</t>
  </si>
  <si>
    <t>Value of Service Hours:</t>
  </si>
  <si>
    <t>Service Hour Value:</t>
  </si>
  <si>
    <t>If you regularly provide service based on advanced technical, medical or scientific skills, you may wish to increase this number for your impact estimation.</t>
  </si>
  <si>
    <t>Total Philanthropic Contributions:</t>
  </si>
  <si>
    <t>This worksheet provides an estimate of your total monetized philanthropic contributions. Your impact will depend greatly on your strategic giving strategy.</t>
  </si>
  <si>
    <t>A research-based value for volunteer hours is populated here.</t>
  </si>
  <si>
    <t>Additional Event/Project Hours</t>
  </si>
  <si>
    <t>For detailed notes on using this calculator, and on estimating your giving, head to: ReturnOnGood.org</t>
  </si>
  <si>
    <t>Contact Return on Good to discover more about your giving impact: info@ReturnonGood.org</t>
  </si>
  <si>
    <t>For help in evaluating your impact, choosing your next gift, and telling your story, contact us at info@ReturnOnGood.org</t>
  </si>
  <si>
    <t>Additional Big Gifts: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</si>
</sst>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Roboto Slab"/>
    </font>
    <font>
      <sz val="24"/>
      <color theme="1"/>
      <name val="Roboto Slab"/>
    </font>
    <font>
      <b/>
      <sz val="11"/>
      <color theme="1"/>
      <name val="Roboto Slab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9" fontId="6" fillId="3" borderId="6" xfId="0" applyNumberFormat="1" applyFont="1" applyFill="1" applyBorder="1" applyProtection="1">
      <protection locked="0"/>
    </xf>
    <xf numFmtId="49" fontId="6" fillId="3" borderId="7" xfId="0" applyNumberFormat="1" applyFont="1" applyFill="1" applyBorder="1" applyProtection="1">
      <protection locked="0"/>
    </xf>
    <xf numFmtId="164" fontId="6" fillId="3" borderId="7" xfId="0" applyNumberFormat="1" applyFont="1" applyFill="1" applyBorder="1" applyProtection="1">
      <protection locked="0"/>
    </xf>
    <xf numFmtId="164" fontId="6" fillId="3" borderId="8" xfId="0" applyNumberFormat="1" applyFont="1" applyFill="1" applyBorder="1" applyProtection="1">
      <protection locked="0"/>
    </xf>
    <xf numFmtId="0" fontId="12" fillId="0" borderId="0" xfId="0" applyFont="1" applyAlignment="1">
      <alignment horizontal="center" vertical="center" wrapText="1"/>
    </xf>
    <xf numFmtId="164" fontId="6" fillId="0" borderId="15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4" xfId="0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left" vertical="center"/>
    </xf>
    <xf numFmtId="0" fontId="8" fillId="0" borderId="0" xfId="0" applyFont="1"/>
    <xf numFmtId="0" fontId="11" fillId="0" borderId="0" xfId="0" applyFont="1" applyAlignment="1">
      <alignment wrapText="1"/>
    </xf>
    <xf numFmtId="3" fontId="6" fillId="0" borderId="15" xfId="0" applyNumberFormat="1" applyFont="1" applyBorder="1" applyAlignment="1">
      <alignment horizontal="left"/>
    </xf>
    <xf numFmtId="164" fontId="6" fillId="0" borderId="12" xfId="0" applyNumberFormat="1" applyFont="1" applyBorder="1" applyAlignment="1">
      <alignment horizontal="left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1" fillId="0" borderId="0" xfId="0" applyFont="1"/>
    <xf numFmtId="8" fontId="6" fillId="2" borderId="0" xfId="0" applyNumberFormat="1" applyFont="1" applyFill="1" applyProtection="1">
      <protection locked="0"/>
    </xf>
    <xf numFmtId="0" fontId="11" fillId="0" borderId="8" xfId="0" applyFont="1" applyBorder="1" applyAlignment="1">
      <alignment horizontal="right" wrapText="1"/>
    </xf>
    <xf numFmtId="164" fontId="6" fillId="0" borderId="9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1" applyFont="1"/>
    <xf numFmtId="164" fontId="13" fillId="0" borderId="5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164" fontId="13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 vertical="center"/>
    </xf>
    <xf numFmtId="0" fontId="6" fillId="0" borderId="5" xfId="0" applyFont="1" applyBorder="1"/>
    <xf numFmtId="164" fontId="13" fillId="0" borderId="2" xfId="0" applyNumberFormat="1" applyFont="1" applyBorder="1"/>
    <xf numFmtId="0" fontId="6" fillId="0" borderId="2" xfId="0" applyFont="1" applyBorder="1"/>
    <xf numFmtId="0" fontId="6" fillId="0" borderId="3" xfId="0" applyFont="1" applyBorder="1"/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6" fontId="6" fillId="0" borderId="9" xfId="0" applyNumberFormat="1" applyFont="1" applyBorder="1" applyAlignment="1">
      <alignment horizontal="right" vertical="center"/>
    </xf>
    <xf numFmtId="6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49" fontId="6" fillId="3" borderId="6" xfId="0" applyNumberFormat="1" applyFont="1" applyFill="1" applyBorder="1" applyAlignment="1" applyProtection="1">
      <alignment vertical="center"/>
      <protection locked="0"/>
    </xf>
    <xf numFmtId="49" fontId="6" fillId="3" borderId="7" xfId="0" applyNumberFormat="1" applyFont="1" applyFill="1" applyBorder="1" applyAlignment="1" applyProtection="1">
      <alignment vertical="center"/>
      <protection locked="0"/>
    </xf>
    <xf numFmtId="3" fontId="6" fillId="3" borderId="7" xfId="0" applyNumberFormat="1" applyFont="1" applyFill="1" applyBorder="1" applyAlignment="1" applyProtection="1">
      <alignment vertical="center"/>
      <protection locked="0"/>
    </xf>
    <xf numFmtId="164" fontId="6" fillId="3" borderId="8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right" vertical="center"/>
    </xf>
    <xf numFmtId="3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right" vertical="center"/>
    </xf>
    <xf numFmtId="3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164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164" fontId="6" fillId="3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116710</xdr:rowOff>
    </xdr:from>
    <xdr:to>
      <xdr:col>1</xdr:col>
      <xdr:colOff>9526</xdr:colOff>
      <xdr:row>3</xdr:row>
      <xdr:rowOff>161553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58E67AA-4C07-FEC7-125A-145ABA005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69135"/>
          <a:ext cx="685800" cy="1140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247649</xdr:rowOff>
    </xdr:from>
    <xdr:to>
      <xdr:col>0</xdr:col>
      <xdr:colOff>826395</xdr:colOff>
      <xdr:row>3</xdr:row>
      <xdr:rowOff>272863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06DCCC-911D-4C2F-BF70-9652FD93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600074"/>
          <a:ext cx="673994" cy="11205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800539</xdr:colOff>
      <xdr:row>2</xdr:row>
      <xdr:rowOff>226428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0E768A-A92C-4495-8624-55185B984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0539" cy="1112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ndependentsector.org/resource/value-of-volunteer-ti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showGridLines="0" tabSelected="1" workbookViewId="0">
      <selection activeCell="G1" sqref="G1"/>
    </sheetView>
  </sheetViews>
  <sheetFormatPr defaultRowHeight="17.25" x14ac:dyDescent="0.35"/>
  <cols>
    <col min="1" max="1" width="13.28515625" style="3" customWidth="1"/>
    <col min="2" max="2" width="29.140625" style="3" customWidth="1"/>
    <col min="3" max="3" width="36.7109375" style="3" customWidth="1"/>
    <col min="4" max="4" width="17.7109375" style="3" customWidth="1"/>
    <col min="5" max="5" width="16.28515625" style="3" customWidth="1"/>
    <col min="6" max="6" width="20.5703125" style="3" customWidth="1"/>
    <col min="7" max="7" width="13.28515625" style="3" customWidth="1"/>
    <col min="8" max="8" width="22.5703125" style="3" customWidth="1"/>
    <col min="9" max="10" width="9.85546875" style="3" customWidth="1"/>
    <col min="11" max="16384" width="9.140625" style="3"/>
  </cols>
  <sheetData>
    <row r="1" spans="1:10" ht="27.75" customHeight="1" x14ac:dyDescent="0.35"/>
    <row r="2" spans="1:10" ht="60.75" customHeight="1" x14ac:dyDescent="0.35">
      <c r="A2" s="9"/>
      <c r="B2" s="10" t="s">
        <v>0</v>
      </c>
      <c r="C2" s="10"/>
      <c r="D2" s="11" t="s">
        <v>71</v>
      </c>
      <c r="E2" s="11"/>
      <c r="F2" s="11"/>
      <c r="G2" s="12"/>
      <c r="H2" s="12"/>
      <c r="I2" s="12"/>
      <c r="J2" s="6"/>
    </row>
    <row r="3" spans="1:10" ht="25.5" customHeight="1" x14ac:dyDescent="0.35">
      <c r="A3" s="9"/>
      <c r="B3" s="13" t="s">
        <v>41</v>
      </c>
      <c r="C3" s="14" t="s">
        <v>40</v>
      </c>
      <c r="D3" s="15"/>
      <c r="E3" s="15"/>
      <c r="F3" s="15"/>
      <c r="G3" s="12"/>
      <c r="H3" s="12"/>
      <c r="I3" s="12"/>
      <c r="J3" s="6"/>
    </row>
    <row r="4" spans="1:10" s="4" customFormat="1" ht="33.75" customHeight="1" x14ac:dyDescent="0.35">
      <c r="A4" s="16"/>
      <c r="B4" s="17" t="s">
        <v>17</v>
      </c>
      <c r="C4" s="17" t="s">
        <v>16</v>
      </c>
      <c r="D4" s="17" t="s">
        <v>19</v>
      </c>
      <c r="E4" s="17" t="s">
        <v>18</v>
      </c>
      <c r="F4" s="17" t="s">
        <v>20</v>
      </c>
      <c r="G4" s="18"/>
      <c r="H4" s="19" t="s">
        <v>36</v>
      </c>
      <c r="I4" s="19"/>
      <c r="J4" s="5"/>
    </row>
    <row r="5" spans="1:10" ht="20.25" customHeight="1" x14ac:dyDescent="0.35">
      <c r="A5" s="20" t="s">
        <v>21</v>
      </c>
      <c r="B5" s="21"/>
      <c r="C5" s="22"/>
      <c r="D5" s="23"/>
      <c r="E5" s="23"/>
      <c r="F5" s="24"/>
      <c r="G5" s="9"/>
      <c r="H5" s="74" t="s">
        <v>35</v>
      </c>
      <c r="I5" s="85">
        <v>500</v>
      </c>
    </row>
    <row r="6" spans="1:10" ht="20.25" customHeight="1" x14ac:dyDescent="0.35">
      <c r="A6" s="20" t="s">
        <v>22</v>
      </c>
      <c r="B6" s="21"/>
      <c r="C6" s="22"/>
      <c r="D6" s="23"/>
      <c r="E6" s="23"/>
      <c r="F6" s="24"/>
      <c r="G6" s="9"/>
      <c r="H6" s="76" t="s">
        <v>32</v>
      </c>
      <c r="I6" s="86">
        <v>2000</v>
      </c>
    </row>
    <row r="7" spans="1:10" ht="20.25" customHeight="1" x14ac:dyDescent="0.35">
      <c r="A7" s="20" t="s">
        <v>23</v>
      </c>
      <c r="B7" s="21"/>
      <c r="C7" s="22"/>
      <c r="D7" s="23"/>
      <c r="E7" s="23"/>
      <c r="F7" s="24"/>
      <c r="G7" s="9"/>
      <c r="H7" s="76" t="s">
        <v>74</v>
      </c>
      <c r="I7" s="87">
        <v>10000</v>
      </c>
    </row>
    <row r="8" spans="1:10" ht="20.25" customHeight="1" x14ac:dyDescent="0.35">
      <c r="A8" s="20" t="s">
        <v>24</v>
      </c>
      <c r="B8" s="21"/>
      <c r="C8" s="22"/>
      <c r="D8" s="23"/>
      <c r="E8" s="23"/>
      <c r="F8" s="24"/>
      <c r="G8" s="9"/>
      <c r="H8" s="78" t="s">
        <v>33</v>
      </c>
      <c r="I8" s="88">
        <f ca="1">(YEAR(TODAY())-I6)*I5+I7</f>
        <v>21000</v>
      </c>
    </row>
    <row r="9" spans="1:10" ht="20.25" customHeight="1" x14ac:dyDescent="0.35">
      <c r="A9" s="20" t="s">
        <v>25</v>
      </c>
      <c r="B9" s="21"/>
      <c r="C9" s="22"/>
      <c r="D9" s="23"/>
      <c r="E9" s="23"/>
      <c r="F9" s="24"/>
      <c r="G9" s="9"/>
      <c r="H9" s="9"/>
      <c r="I9" s="9"/>
    </row>
    <row r="10" spans="1:10" ht="20.25" customHeight="1" x14ac:dyDescent="0.35">
      <c r="A10" s="20" t="s">
        <v>26</v>
      </c>
      <c r="B10" s="21"/>
      <c r="C10" s="22"/>
      <c r="D10" s="23"/>
      <c r="E10" s="23"/>
      <c r="F10" s="24"/>
      <c r="G10" s="9"/>
      <c r="H10" s="9"/>
      <c r="I10" s="9"/>
    </row>
    <row r="11" spans="1:10" ht="20.25" customHeight="1" x14ac:dyDescent="0.35">
      <c r="A11" s="20" t="s">
        <v>27</v>
      </c>
      <c r="B11" s="21"/>
      <c r="C11" s="22"/>
      <c r="D11" s="23"/>
      <c r="E11" s="23"/>
      <c r="F11" s="24"/>
      <c r="G11" s="9"/>
      <c r="H11" s="9"/>
      <c r="I11" s="9"/>
    </row>
    <row r="12" spans="1:10" ht="20.25" customHeight="1" x14ac:dyDescent="0.35">
      <c r="A12" s="20" t="s">
        <v>28</v>
      </c>
      <c r="B12" s="21"/>
      <c r="C12" s="22"/>
      <c r="D12" s="23"/>
      <c r="E12" s="23"/>
      <c r="F12" s="24"/>
      <c r="G12" s="9"/>
      <c r="H12" s="9"/>
      <c r="I12" s="9"/>
    </row>
    <row r="13" spans="1:10" ht="20.25" customHeight="1" x14ac:dyDescent="0.35">
      <c r="A13" s="20" t="s">
        <v>29</v>
      </c>
      <c r="B13" s="21"/>
      <c r="C13" s="22"/>
      <c r="D13" s="23"/>
      <c r="E13" s="23"/>
      <c r="F13" s="24"/>
      <c r="G13" s="9"/>
      <c r="H13" s="9"/>
      <c r="I13" s="9"/>
    </row>
    <row r="14" spans="1:10" ht="20.25" customHeight="1" x14ac:dyDescent="0.35">
      <c r="A14" s="20" t="s">
        <v>30</v>
      </c>
      <c r="B14" s="21"/>
      <c r="C14" s="22"/>
      <c r="D14" s="23"/>
      <c r="E14" s="23"/>
      <c r="F14" s="24"/>
      <c r="G14" s="9"/>
      <c r="H14" s="9"/>
      <c r="I14" s="9"/>
    </row>
    <row r="15" spans="1:10" ht="34.5" customHeight="1" x14ac:dyDescent="0.35">
      <c r="A15" s="25" t="s">
        <v>31</v>
      </c>
      <c r="B15" s="21"/>
      <c r="C15" s="22"/>
      <c r="D15" s="23"/>
      <c r="E15" s="23"/>
      <c r="F15" s="24"/>
      <c r="G15" s="9"/>
      <c r="H15" s="9"/>
      <c r="I15" s="9"/>
    </row>
    <row r="16" spans="1:10" x14ac:dyDescent="0.35">
      <c r="A16" s="9"/>
      <c r="B16" s="9"/>
      <c r="C16" s="9"/>
      <c r="D16" s="26">
        <f>SUM(D5:D15)</f>
        <v>0</v>
      </c>
      <c r="E16" s="26">
        <f>SUM(E5:E15)</f>
        <v>0</v>
      </c>
      <c r="F16" s="26">
        <f>SUM(F5:F15)</f>
        <v>0</v>
      </c>
      <c r="G16" s="9"/>
      <c r="H16" s="9"/>
      <c r="I16" s="9"/>
    </row>
    <row r="17" spans="1:9" x14ac:dyDescent="0.35">
      <c r="A17" s="9"/>
      <c r="B17" s="9"/>
      <c r="C17" s="9"/>
      <c r="D17" s="27" t="s">
        <v>19</v>
      </c>
      <c r="E17" s="27" t="s">
        <v>37</v>
      </c>
      <c r="F17" s="27" t="s">
        <v>34</v>
      </c>
      <c r="G17" s="9"/>
      <c r="H17" s="9"/>
      <c r="I17" s="9"/>
    </row>
    <row r="18" spans="1:9" ht="27" customHeight="1" x14ac:dyDescent="0.35">
      <c r="A18" s="9"/>
      <c r="B18" s="9"/>
      <c r="C18" s="9"/>
      <c r="D18" s="28" t="s">
        <v>42</v>
      </c>
      <c r="E18" s="28"/>
      <c r="F18" s="29">
        <f>E16+F16</f>
        <v>0</v>
      </c>
      <c r="G18" s="9"/>
      <c r="H18" s="9"/>
      <c r="I18" s="9"/>
    </row>
    <row r="19" spans="1:9" ht="33" customHeight="1" x14ac:dyDescent="0.35">
      <c r="A19" s="9"/>
      <c r="B19" s="30" t="s">
        <v>72</v>
      </c>
      <c r="C19" s="9"/>
      <c r="D19" s="9"/>
      <c r="E19" s="9"/>
      <c r="F19" s="9"/>
      <c r="G19" s="9"/>
      <c r="H19" s="9"/>
      <c r="I19" s="9"/>
    </row>
  </sheetData>
  <sheetProtection algorithmName="SHA-512" hashValue="ddX+yb6fY8gv/sCHeOvBRS91ygNDYlueEn3X0STQ03UOCflBQlIiknSBacTfB37/6eXrTd/nzKjHGnXhFQWVwg==" saltValue="hTsvs6iv8kc0scLGuG9O4g==" spinCount="100000" sheet="1" objects="1" scenarios="1"/>
  <mergeCells count="4">
    <mergeCell ref="H4:I4"/>
    <mergeCell ref="D18:E18"/>
    <mergeCell ref="B2:C2"/>
    <mergeCell ref="D2:F2"/>
  </mergeCells>
  <pageMargins left="0.7" right="0.7" top="0.75" bottom="0.75" header="0.3" footer="0.3"/>
  <pageSetup scale="9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A0D458-F31F-4287-9B3A-6F386C2360E9}">
          <x14:formula1>
            <xm:f>'Mission Categories and Calc'!$A$2:$A$20</xm:f>
          </x14:formula1>
          <xm:sqref>B5:B15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FA237-13BB-4F92-8BFD-6B1CF682354F}">
  <sheetPr>
    <pageSetUpPr fitToPage="1"/>
  </sheetPr>
  <dimension ref="A1:J19"/>
  <sheetViews>
    <sheetView showGridLines="0" workbookViewId="0">
      <selection activeCell="H2" sqref="H2"/>
    </sheetView>
  </sheetViews>
  <sheetFormatPr defaultRowHeight="14.25" x14ac:dyDescent="0.2"/>
  <cols>
    <col min="1" max="1" width="13.28515625" style="9" customWidth="1"/>
    <col min="2" max="2" width="29.140625" style="9" customWidth="1"/>
    <col min="3" max="3" width="36.7109375" style="9" customWidth="1"/>
    <col min="4" max="4" width="10.140625" style="9" customWidth="1"/>
    <col min="5" max="5" width="13.7109375" style="9" customWidth="1"/>
    <col min="6" max="6" width="35.42578125" style="9" customWidth="1"/>
    <col min="7" max="7" width="11.7109375" style="9" customWidth="1"/>
    <col min="8" max="8" width="35.7109375" style="9" customWidth="1"/>
    <col min="9" max="10" width="9.85546875" style="9" customWidth="1"/>
    <col min="11" max="16384" width="9.140625" style="9"/>
  </cols>
  <sheetData>
    <row r="1" spans="1:10" ht="27.75" customHeight="1" x14ac:dyDescent="0.2"/>
    <row r="2" spans="1:10" ht="60.75" customHeight="1" x14ac:dyDescent="0.2">
      <c r="B2" s="10" t="s">
        <v>54</v>
      </c>
      <c r="C2" s="10"/>
      <c r="D2" s="11" t="s">
        <v>43</v>
      </c>
      <c r="E2" s="11"/>
      <c r="F2" s="11"/>
      <c r="G2" s="12"/>
      <c r="H2" s="12"/>
      <c r="I2" s="12"/>
      <c r="J2" s="12"/>
    </row>
    <row r="3" spans="1:10" ht="25.5" customHeight="1" x14ac:dyDescent="0.2">
      <c r="B3" s="13" t="s">
        <v>41</v>
      </c>
      <c r="C3" s="14" t="s">
        <v>40</v>
      </c>
      <c r="D3" s="15"/>
      <c r="E3" s="15"/>
      <c r="F3" s="15"/>
      <c r="G3" s="12"/>
      <c r="H3" s="12"/>
      <c r="I3" s="12"/>
      <c r="J3" s="12"/>
    </row>
    <row r="4" spans="1:10" s="16" customFormat="1" ht="42.75" customHeight="1" x14ac:dyDescent="0.25">
      <c r="B4" s="17" t="s">
        <v>17</v>
      </c>
      <c r="C4" s="17" t="s">
        <v>16</v>
      </c>
      <c r="D4" s="17" t="s">
        <v>44</v>
      </c>
      <c r="E4" s="17" t="s">
        <v>45</v>
      </c>
      <c r="F4" s="17" t="s">
        <v>50</v>
      </c>
      <c r="G4" s="18"/>
      <c r="H4" s="19" t="s">
        <v>46</v>
      </c>
      <c r="I4" s="19"/>
      <c r="J4" s="31"/>
    </row>
    <row r="5" spans="1:10" ht="19.5" customHeight="1" x14ac:dyDescent="0.2">
      <c r="A5" s="20" t="s">
        <v>21</v>
      </c>
      <c r="B5" s="70"/>
      <c r="C5" s="71"/>
      <c r="D5" s="72"/>
      <c r="E5" s="72"/>
      <c r="F5" s="73"/>
      <c r="H5" s="74" t="s">
        <v>47</v>
      </c>
      <c r="I5" s="75"/>
    </row>
    <row r="6" spans="1:10" ht="19.5" customHeight="1" x14ac:dyDescent="0.2">
      <c r="A6" s="20" t="s">
        <v>22</v>
      </c>
      <c r="B6" s="70"/>
      <c r="C6" s="71"/>
      <c r="D6" s="72"/>
      <c r="E6" s="72"/>
      <c r="F6" s="73"/>
      <c r="H6" s="76" t="s">
        <v>49</v>
      </c>
      <c r="I6" s="77">
        <v>52</v>
      </c>
    </row>
    <row r="7" spans="1:10" ht="19.5" customHeight="1" x14ac:dyDescent="0.2">
      <c r="A7" s="20" t="s">
        <v>23</v>
      </c>
      <c r="B7" s="70"/>
      <c r="C7" s="71"/>
      <c r="D7" s="72"/>
      <c r="E7" s="72"/>
      <c r="F7" s="73"/>
      <c r="H7" s="76" t="s">
        <v>70</v>
      </c>
      <c r="I7" s="77"/>
    </row>
    <row r="8" spans="1:10" ht="19.5" customHeight="1" x14ac:dyDescent="0.2">
      <c r="A8" s="20" t="s">
        <v>24</v>
      </c>
      <c r="B8" s="70"/>
      <c r="C8" s="71"/>
      <c r="D8" s="72"/>
      <c r="E8" s="72"/>
      <c r="F8" s="73"/>
      <c r="H8" s="78" t="s">
        <v>33</v>
      </c>
      <c r="I8" s="79">
        <f>I6*I5+I7</f>
        <v>0</v>
      </c>
    </row>
    <row r="9" spans="1:10" ht="19.5" customHeight="1" x14ac:dyDescent="0.2">
      <c r="A9" s="20" t="s">
        <v>25</v>
      </c>
      <c r="B9" s="70"/>
      <c r="C9" s="71"/>
      <c r="D9" s="72"/>
      <c r="E9" s="72"/>
      <c r="F9" s="73"/>
      <c r="H9" s="80"/>
      <c r="I9" s="80"/>
    </row>
    <row r="10" spans="1:10" ht="19.5" customHeight="1" x14ac:dyDescent="0.2">
      <c r="A10" s="20" t="s">
        <v>26</v>
      </c>
      <c r="B10" s="70"/>
      <c r="C10" s="71"/>
      <c r="D10" s="72"/>
      <c r="E10" s="72"/>
      <c r="F10" s="73"/>
      <c r="H10" s="81" t="s">
        <v>48</v>
      </c>
      <c r="I10" s="81"/>
    </row>
    <row r="11" spans="1:10" ht="19.5" customHeight="1" x14ac:dyDescent="0.2">
      <c r="A11" s="20" t="s">
        <v>27</v>
      </c>
      <c r="B11" s="70"/>
      <c r="C11" s="71"/>
      <c r="D11" s="72"/>
      <c r="E11" s="72"/>
      <c r="F11" s="73"/>
      <c r="H11" s="82" t="s">
        <v>51</v>
      </c>
      <c r="I11" s="75">
        <f>I8</f>
        <v>0</v>
      </c>
    </row>
    <row r="12" spans="1:10" ht="19.5" customHeight="1" x14ac:dyDescent="0.2">
      <c r="A12" s="20" t="s">
        <v>28</v>
      </c>
      <c r="B12" s="70"/>
      <c r="C12" s="71"/>
      <c r="D12" s="72"/>
      <c r="E12" s="72"/>
      <c r="F12" s="73"/>
      <c r="H12" s="83" t="s">
        <v>52</v>
      </c>
      <c r="I12" s="77"/>
    </row>
    <row r="13" spans="1:10" ht="19.5" customHeight="1" x14ac:dyDescent="0.2">
      <c r="A13" s="20" t="s">
        <v>29</v>
      </c>
      <c r="B13" s="70"/>
      <c r="C13" s="71"/>
      <c r="D13" s="72"/>
      <c r="E13" s="72"/>
      <c r="F13" s="73"/>
      <c r="H13" s="84" t="s">
        <v>33</v>
      </c>
      <c r="I13" s="79">
        <f>I11*I12</f>
        <v>0</v>
      </c>
    </row>
    <row r="14" spans="1:10" ht="19.5" customHeight="1" x14ac:dyDescent="0.2">
      <c r="A14" s="20" t="s">
        <v>30</v>
      </c>
      <c r="B14" s="70"/>
      <c r="C14" s="71"/>
      <c r="D14" s="72"/>
      <c r="E14" s="72"/>
      <c r="F14" s="73"/>
    </row>
    <row r="15" spans="1:10" ht="34.5" customHeight="1" x14ac:dyDescent="0.2">
      <c r="A15" s="25" t="s">
        <v>31</v>
      </c>
      <c r="B15" s="70"/>
      <c r="C15" s="71"/>
      <c r="D15" s="72"/>
      <c r="E15" s="72"/>
      <c r="F15" s="73"/>
    </row>
    <row r="16" spans="1:10" x14ac:dyDescent="0.2">
      <c r="D16" s="32">
        <f>SUM(D5:D15)</f>
        <v>0</v>
      </c>
      <c r="E16" s="32">
        <f>SUM(E5:E15)</f>
        <v>0</v>
      </c>
      <c r="F16" s="33"/>
    </row>
    <row r="17" spans="2:6" ht="30" x14ac:dyDescent="0.25">
      <c r="D17" s="34" t="s">
        <v>44</v>
      </c>
      <c r="E17" s="34" t="s">
        <v>59</v>
      </c>
      <c r="F17" s="35"/>
    </row>
    <row r="18" spans="2:6" ht="27" customHeight="1" x14ac:dyDescent="0.25">
      <c r="D18" s="36"/>
      <c r="E18" s="36"/>
      <c r="F18" s="37"/>
    </row>
    <row r="19" spans="2:6" ht="33" customHeight="1" x14ac:dyDescent="0.2">
      <c r="B19" s="30" t="s">
        <v>72</v>
      </c>
    </row>
  </sheetData>
  <sheetProtection algorithmName="SHA-512" hashValue="JSyWdDpAe+DPx8nhXwNLj50waSvq+0ETUoQC9t5/TlAL4aX6SElGlB1FYbx/0/4/uBNQZWG1nM5FogKVilogwQ==" saltValue="/UkjnSULU2kzQuGZo6kloQ==" spinCount="100000" sheet="1" objects="1" scenarios="1"/>
  <mergeCells count="5">
    <mergeCell ref="B2:C2"/>
    <mergeCell ref="D2:F2"/>
    <mergeCell ref="H4:I4"/>
    <mergeCell ref="D18:E18"/>
    <mergeCell ref="H10:I10"/>
  </mergeCells>
  <pageMargins left="0.7" right="0.7" top="0.75" bottom="0.75" header="0.3" footer="0.3"/>
  <pageSetup scale="8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9B26FF-9F54-4F1B-AB32-19EB87753425}">
          <x14:formula1>
            <xm:f>'Mission Categories and Calc'!$A$2:$A$20</xm:f>
          </x14:formula1>
          <xm:sqref>B5:B15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26407-721D-4D9C-991A-D77CED764A93}">
  <sheetPr>
    <pageSetUpPr fitToPage="1"/>
  </sheetPr>
  <dimension ref="A2:O16"/>
  <sheetViews>
    <sheetView workbookViewId="0">
      <selection activeCell="R8" sqref="R8"/>
    </sheetView>
  </sheetViews>
  <sheetFormatPr defaultRowHeight="14.25" x14ac:dyDescent="0.2"/>
  <cols>
    <col min="1" max="1" width="17.5703125" style="38" customWidth="1"/>
    <col min="2" max="2" width="14.85546875" style="9" customWidth="1"/>
    <col min="3" max="7" width="9.140625" style="9"/>
    <col min="8" max="8" width="3.42578125" style="9" customWidth="1"/>
    <col min="9" max="9" width="6" style="9" customWidth="1"/>
    <col min="10" max="10" width="9.140625" style="9"/>
    <col min="11" max="11" width="14" style="9" customWidth="1"/>
    <col min="12" max="16384" width="9.140625" style="9"/>
  </cols>
  <sheetData>
    <row r="2" spans="1:15" ht="55.5" customHeight="1" x14ac:dyDescent="0.2">
      <c r="B2" s="12" t="s">
        <v>53</v>
      </c>
    </row>
    <row r="3" spans="1:15" ht="18" x14ac:dyDescent="0.25">
      <c r="B3" s="39" t="str">
        <f>'Charitable Giving'!C3</f>
        <v>The Sample Family</v>
      </c>
      <c r="C3" s="39"/>
      <c r="D3" s="39"/>
      <c r="E3" s="39"/>
      <c r="F3" s="39"/>
      <c r="G3" s="39"/>
      <c r="H3" s="39"/>
      <c r="I3" s="39"/>
      <c r="K3" s="40" t="s">
        <v>65</v>
      </c>
    </row>
    <row r="4" spans="1:15" x14ac:dyDescent="0.2">
      <c r="K4" s="41">
        <f>'Mission Categories and Calc'!H2</f>
        <v>29.95</v>
      </c>
    </row>
    <row r="5" spans="1:15" ht="39.75" customHeight="1" x14ac:dyDescent="0.2">
      <c r="A5" s="69" t="s">
        <v>55</v>
      </c>
      <c r="B5" s="43">
        <f>'Charitable Giving'!D16</f>
        <v>0</v>
      </c>
      <c r="C5" s="44"/>
      <c r="E5" s="45" t="s">
        <v>63</v>
      </c>
      <c r="F5" s="46"/>
      <c r="G5" s="46"/>
      <c r="H5" s="47"/>
      <c r="K5" s="48" t="s">
        <v>69</v>
      </c>
    </row>
    <row r="6" spans="1:15" ht="18" x14ac:dyDescent="0.25">
      <c r="E6" s="49">
        <f>'Charitable Giving'!F18</f>
        <v>0</v>
      </c>
      <c r="F6" s="50"/>
      <c r="G6" s="50"/>
      <c r="H6" s="51"/>
      <c r="K6" s="52" t="s">
        <v>66</v>
      </c>
      <c r="L6" s="52"/>
      <c r="M6" s="52"/>
      <c r="N6" s="52"/>
      <c r="O6" s="52"/>
    </row>
    <row r="7" spans="1:15" ht="6.75" customHeight="1" x14ac:dyDescent="0.25">
      <c r="E7" s="53"/>
      <c r="F7" s="53"/>
      <c r="G7" s="53"/>
      <c r="H7" s="53"/>
      <c r="K7" s="52"/>
      <c r="L7" s="52"/>
      <c r="M7" s="52"/>
      <c r="N7" s="52"/>
      <c r="O7" s="52"/>
    </row>
    <row r="8" spans="1:15" ht="42" customHeight="1" x14ac:dyDescent="0.25">
      <c r="A8" s="69" t="s">
        <v>56</v>
      </c>
      <c r="B8" s="43">
        <f>'Charitable Giving'!E16</f>
        <v>0</v>
      </c>
      <c r="C8" s="44"/>
      <c r="E8" s="54" t="s">
        <v>67</v>
      </c>
      <c r="F8" s="55"/>
      <c r="G8" s="55"/>
      <c r="H8" s="56"/>
      <c r="K8" s="52"/>
      <c r="L8" s="52"/>
      <c r="M8" s="52"/>
      <c r="N8" s="52"/>
      <c r="O8" s="52"/>
    </row>
    <row r="9" spans="1:15" ht="18" x14ac:dyDescent="0.25">
      <c r="A9" s="57"/>
      <c r="B9" s="58"/>
      <c r="C9" s="58"/>
      <c r="E9" s="59"/>
      <c r="F9" s="60">
        <f>E6+B16</f>
        <v>0</v>
      </c>
      <c r="G9" s="61"/>
      <c r="H9" s="62"/>
    </row>
    <row r="10" spans="1:15" ht="30" x14ac:dyDescent="0.25">
      <c r="A10" s="42" t="s">
        <v>62</v>
      </c>
      <c r="B10" s="43">
        <f>'Charitable Giving'!F16</f>
        <v>0</v>
      </c>
      <c r="C10" s="44"/>
    </row>
    <row r="11" spans="1:15" ht="24.75" customHeight="1" x14ac:dyDescent="0.2">
      <c r="E11" s="63" t="s">
        <v>68</v>
      </c>
      <c r="F11" s="63"/>
      <c r="G11" s="63"/>
      <c r="H11" s="63"/>
      <c r="I11" s="63"/>
      <c r="J11" s="64"/>
    </row>
    <row r="12" spans="1:15" ht="36.75" customHeight="1" x14ac:dyDescent="0.2">
      <c r="A12" s="69" t="s">
        <v>57</v>
      </c>
      <c r="B12" s="65">
        <f>'Volunteering and Service'!D16</f>
        <v>0</v>
      </c>
      <c r="C12" s="66" t="s">
        <v>60</v>
      </c>
      <c r="E12" s="63"/>
      <c r="F12" s="63"/>
      <c r="G12" s="63"/>
      <c r="H12" s="63"/>
      <c r="I12" s="63"/>
      <c r="J12" s="64"/>
    </row>
    <row r="13" spans="1:15" x14ac:dyDescent="0.2">
      <c r="E13" s="63"/>
      <c r="F13" s="63"/>
      <c r="G13" s="63"/>
      <c r="H13" s="63"/>
      <c r="I13" s="63"/>
      <c r="J13" s="64"/>
    </row>
    <row r="14" spans="1:15" ht="36.75" customHeight="1" x14ac:dyDescent="0.2">
      <c r="A14" s="69" t="s">
        <v>58</v>
      </c>
      <c r="B14" s="65">
        <f>'Volunteering and Service'!E16</f>
        <v>0</v>
      </c>
      <c r="C14" s="66" t="s">
        <v>60</v>
      </c>
      <c r="E14" s="63"/>
      <c r="F14" s="63"/>
      <c r="G14" s="63"/>
      <c r="H14" s="63"/>
      <c r="I14" s="63"/>
      <c r="J14" s="64"/>
    </row>
    <row r="16" spans="1:15" ht="56.25" customHeight="1" x14ac:dyDescent="0.2">
      <c r="A16" s="69" t="s">
        <v>64</v>
      </c>
      <c r="B16" s="67">
        <f>'Volunteering and Service'!E16*K4</f>
        <v>0</v>
      </c>
      <c r="C16" s="68"/>
      <c r="E16" s="63" t="s">
        <v>73</v>
      </c>
      <c r="F16" s="63"/>
      <c r="G16" s="63"/>
      <c r="H16" s="63"/>
      <c r="I16" s="63"/>
    </row>
  </sheetData>
  <sheetProtection algorithmName="SHA-512" hashValue="tvuLd5B2LviyvP9A0Iy6JsUtG9fVXBQBrl+z4+xDbLSPja17+jip6q5F1+CV+Jd7KO37bc0A+Pj92lwo7dE3eA==" saltValue="eb21V8ZwppJUjRZBCd2YoQ==" spinCount="100000" sheet="1" objects="1" scenarios="1"/>
  <mergeCells count="11">
    <mergeCell ref="B16:C16"/>
    <mergeCell ref="E8:H8"/>
    <mergeCell ref="K6:O8"/>
    <mergeCell ref="E11:I14"/>
    <mergeCell ref="E16:I16"/>
    <mergeCell ref="B3:I3"/>
    <mergeCell ref="B5:C5"/>
    <mergeCell ref="B8:C8"/>
    <mergeCell ref="B10:C10"/>
    <mergeCell ref="E6:H6"/>
    <mergeCell ref="E5:H5"/>
  </mergeCells>
  <hyperlinks>
    <hyperlink ref="K5" r:id="rId1" location=":~:text=The%20Current%20Estimated%20National%20Value,communities%2C%20and%20provide%20their%20expertise." display="A research-based value for volunteers is populated here." xr:uid="{F050627F-31B9-4A1D-86BC-6ECC6BC7D6D5}"/>
  </hyperlinks>
  <pageMargins left="0.7" right="0.7" top="0.75" bottom="0.75" header="0.3" footer="0.3"/>
  <pageSetup scale="93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9E789-AA56-4AA6-AA82-C301F46BA153}">
  <dimension ref="A1:H16"/>
  <sheetViews>
    <sheetView workbookViewId="0">
      <selection activeCell="H2" sqref="H2"/>
    </sheetView>
  </sheetViews>
  <sheetFormatPr defaultRowHeight="14.1" customHeight="1" x14ac:dyDescent="0.25"/>
  <cols>
    <col min="1" max="1" width="35.28515625" customWidth="1"/>
    <col min="3" max="3" width="24.42578125" customWidth="1"/>
    <col min="4" max="7" width="18.28515625" customWidth="1"/>
  </cols>
  <sheetData>
    <row r="1" spans="1:8" ht="14.1" customHeight="1" thickBot="1" x14ac:dyDescent="0.3">
      <c r="A1" s="2" t="s">
        <v>1</v>
      </c>
      <c r="D1" t="s">
        <v>19</v>
      </c>
      <c r="E1" t="s">
        <v>39</v>
      </c>
      <c r="F1" t="s">
        <v>20</v>
      </c>
      <c r="H1" t="s">
        <v>61</v>
      </c>
    </row>
    <row r="2" spans="1:8" ht="14.1" customHeight="1" thickBot="1" x14ac:dyDescent="0.3">
      <c r="A2" s="1" t="s">
        <v>2</v>
      </c>
      <c r="C2" s="1" t="s">
        <v>2</v>
      </c>
      <c r="D2" s="7" t="str">
        <f>IF(SUMIF('Charitable Giving'!B5:B15, 'Mission Categories and Calc'!C2, 'Charitable Giving'!D5:D15)&gt;0, SUMIF('Charitable Giving'!B5:B15, 'Mission Categories and Calc'!C2, 'Charitable Giving'!D5:D15), "NULL")</f>
        <v>NULL</v>
      </c>
      <c r="E2" s="7">
        <f>SUMIF('Charitable Giving'!B5:B15, 'Mission Categories and Calc'!C2, 'Charitable Giving'!E5:E15)</f>
        <v>0</v>
      </c>
      <c r="F2" s="7">
        <f>SUMIF('Charitable Giving'!B5:B15, 'Mission Categories and Calc'!C2, 'Charitable Giving'!F5:F15)</f>
        <v>0</v>
      </c>
      <c r="H2" s="8">
        <v>29.95</v>
      </c>
    </row>
    <row r="3" spans="1:8" ht="14.1" customHeight="1" thickBot="1" x14ac:dyDescent="0.3">
      <c r="A3" s="1" t="s">
        <v>3</v>
      </c>
      <c r="C3" s="1" t="s">
        <v>3</v>
      </c>
      <c r="D3" s="7" t="str">
        <f>IF(SUMIF('Charitable Giving'!B5:B15, 'Mission Categories and Calc'!C3,'Charitable Giving'!D5:D15)&gt;0, SUMIF('Charitable Giving'!B5:B15, 'Mission Categories and Calc'!C3,'Charitable Giving'!D5:D15), "NULL")</f>
        <v>NULL</v>
      </c>
      <c r="E3" s="7">
        <f>SUMIF('Charitable Giving'!B5:B15, 'Mission Categories and Calc'!C3,'Charitable Giving'!E5:E15)</f>
        <v>0</v>
      </c>
      <c r="F3" s="7">
        <f>SUMIF('Charitable Giving'!B5:B15, 'Mission Categories and Calc'!C3,'Charitable Giving'!F5:F15)</f>
        <v>0</v>
      </c>
    </row>
    <row r="4" spans="1:8" ht="14.1" customHeight="1" thickBot="1" x14ac:dyDescent="0.3">
      <c r="A4" s="1" t="s">
        <v>4</v>
      </c>
      <c r="C4" s="1" t="s">
        <v>4</v>
      </c>
      <c r="D4" s="7" t="str">
        <f>IF(SUMIF('Charitable Giving'!B5:B15, 'Mission Categories and Calc'!C4, 'Charitable Giving'!D5:D15)&gt;0, SUMIF('Charitable Giving'!B5:B15, 'Mission Categories and Calc'!C4, 'Charitable Giving'!D5:D15), "NULL")</f>
        <v>NULL</v>
      </c>
      <c r="E4" s="7">
        <f>SUMIF('Charitable Giving'!B5:B15, 'Mission Categories and Calc'!C4, 'Charitable Giving'!E5:E15)</f>
        <v>0</v>
      </c>
      <c r="F4" s="7">
        <f>SUMIF('Charitable Giving'!B5:B15, 'Mission Categories and Calc'!C4, 'Charitable Giving'!F5:F15)</f>
        <v>0</v>
      </c>
    </row>
    <row r="5" spans="1:8" ht="14.1" customHeight="1" thickBot="1" x14ac:dyDescent="0.3">
      <c r="A5" s="1" t="s">
        <v>38</v>
      </c>
      <c r="C5" s="1" t="s">
        <v>38</v>
      </c>
      <c r="D5" s="7" t="str">
        <f>IF(SUMIF('Charitable Giving'!B5:B15, 'Mission Categories and Calc'!C5, 'Charitable Giving'!D5:D15)&gt;0, SUMIF('Charitable Giving'!B5:B15, 'Mission Categories and Calc'!C5, 'Charitable Giving'!D5:D15), "NULL")</f>
        <v>NULL</v>
      </c>
      <c r="E5" s="7">
        <f>SUMIF('Charitable Giving'!B5:B15, 'Mission Categories and Calc'!C5, 'Charitable Giving'!E5:E15)</f>
        <v>0</v>
      </c>
      <c r="F5" s="7">
        <f>SUMIF('Charitable Giving'!B5:B15, 'Mission Categories and Calc'!C5, 'Charitable Giving'!F5:F15)</f>
        <v>0</v>
      </c>
    </row>
    <row r="6" spans="1:8" ht="14.1" customHeight="1" thickBot="1" x14ac:dyDescent="0.3">
      <c r="A6" s="1" t="s">
        <v>5</v>
      </c>
      <c r="C6" s="1" t="s">
        <v>5</v>
      </c>
      <c r="D6" s="7" t="str">
        <f>IF(SUMIF('Charitable Giving'!B5:B15, 'Mission Categories and Calc'!C6, 'Charitable Giving'!D5:D15)&gt;0, SUMIF('Charitable Giving'!B5:B15, 'Mission Categories and Calc'!C6, 'Charitable Giving'!D5:D15), "NULL")</f>
        <v>NULL</v>
      </c>
      <c r="E6" s="7">
        <f>SUMIF('Charitable Giving'!B5:B15, 'Mission Categories and Calc'!C6, 'Charitable Giving'!E5:E15)</f>
        <v>0</v>
      </c>
      <c r="F6" s="7">
        <f>SUMIF('Charitable Giving'!B5:B15, 'Mission Categories and Calc'!C6, 'Charitable Giving'!F5:F15)</f>
        <v>0</v>
      </c>
    </row>
    <row r="7" spans="1:8" ht="14.1" customHeight="1" thickBot="1" x14ac:dyDescent="0.3">
      <c r="A7" s="1" t="s">
        <v>6</v>
      </c>
      <c r="C7" s="1" t="s">
        <v>6</v>
      </c>
      <c r="D7" s="7" t="str">
        <f>IF(SUMIF('Charitable Giving'!B5:B15, 'Mission Categories and Calc'!C7, 'Charitable Giving'!D5:D15)&gt;0, SUMIF('Charitable Giving'!B5:B15, 'Mission Categories and Calc'!C7, 'Charitable Giving'!D5:D15), "NULL")</f>
        <v>NULL</v>
      </c>
      <c r="E7" s="7">
        <f>SUMIF('Charitable Giving'!B5:B15, 'Mission Categories and Calc'!C7, 'Charitable Giving'!E5:E15)</f>
        <v>0</v>
      </c>
      <c r="F7" s="7">
        <f>SUMIF('Charitable Giving'!B5:B15, 'Mission Categories and Calc'!C7, 'Charitable Giving'!F5:F15)</f>
        <v>0</v>
      </c>
    </row>
    <row r="8" spans="1:8" ht="14.1" customHeight="1" thickBot="1" x14ac:dyDescent="0.3">
      <c r="A8" s="1" t="s">
        <v>7</v>
      </c>
      <c r="C8" s="1" t="s">
        <v>7</v>
      </c>
      <c r="D8" s="7" t="str">
        <f>IF(SUMIF('Charitable Giving'!B5:B15, 'Mission Categories and Calc'!C8, 'Charitable Giving'!D5:D141)&gt;0, SUMIF('Charitable Giving'!B5:B15, 'Mission Categories and Calc'!C8, 'Charitable Giving'!D5:D141), "NULL")</f>
        <v>NULL</v>
      </c>
      <c r="E8" s="7">
        <f>SUMIF('Charitable Giving'!B5:B15, 'Mission Categories and Calc'!C8, 'Charitable Giving'!E5:E15)</f>
        <v>0</v>
      </c>
      <c r="F8" s="7">
        <f>SUMIF('Charitable Giving'!B5:B15, 'Mission Categories and Calc'!C8, 'Charitable Giving'!F5:F15)</f>
        <v>0</v>
      </c>
    </row>
    <row r="9" spans="1:8" ht="14.1" customHeight="1" thickBot="1" x14ac:dyDescent="0.3">
      <c r="A9" s="1" t="s">
        <v>8</v>
      </c>
      <c r="C9" s="1" t="s">
        <v>8</v>
      </c>
      <c r="D9" s="7" t="str">
        <f>IF(SUMIF('Charitable Giving'!B5:B15, 'Mission Categories and Calc'!C9, 'Charitable Giving'!D5:D15)&gt;0, SUMIF('Charitable Giving'!B5:B15, 'Mission Categories and Calc'!C9, 'Charitable Giving'!D5:D15), "NULL")</f>
        <v>NULL</v>
      </c>
      <c r="E9" s="7">
        <f>SUMIF('Charitable Giving'!B5:B15, 'Mission Categories and Calc'!C9, 'Charitable Giving'!E5:E15)</f>
        <v>0</v>
      </c>
      <c r="F9" s="7">
        <f>SUMIF('Charitable Giving'!B5:B15, 'Mission Categories and Calc'!C9, 'Charitable Giving'!F5:F15)</f>
        <v>0</v>
      </c>
    </row>
    <row r="10" spans="1:8" ht="14.1" customHeight="1" thickBot="1" x14ac:dyDescent="0.3">
      <c r="A10" s="1" t="s">
        <v>9</v>
      </c>
      <c r="C10" s="1" t="s">
        <v>9</v>
      </c>
      <c r="D10" s="7" t="str">
        <f>IF(SUMIF('Charitable Giving'!B5:B15, 'Mission Categories and Calc'!C10, 'Charitable Giving'!D5:D15)&gt;0, SUMIF('Charitable Giving'!B5:B15, 'Mission Categories and Calc'!C10, 'Charitable Giving'!D5:D15), "NULL")</f>
        <v>NULL</v>
      </c>
      <c r="E10" s="7">
        <f>SUMIF('Charitable Giving'!B5:B15, 'Mission Categories and Calc'!C10, 'Charitable Giving'!E5:E15)</f>
        <v>0</v>
      </c>
      <c r="F10" s="7">
        <f>SUMIF('Charitable Giving'!B5:B15, 'Mission Categories and Calc'!C10, 'Charitable Giving'!F5:F15)</f>
        <v>0</v>
      </c>
    </row>
    <row r="11" spans="1:8" ht="14.1" customHeight="1" thickBot="1" x14ac:dyDescent="0.3">
      <c r="A11" s="1" t="s">
        <v>10</v>
      </c>
      <c r="C11" s="1" t="s">
        <v>10</v>
      </c>
      <c r="D11" s="7" t="str">
        <f>IF(SUMIF('Charitable Giving'!B5:B15, 'Mission Categories and Calc'!C11, 'Charitable Giving'!D5:D15)&gt;0, SUMIF('Charitable Giving'!B5:B15, 'Mission Categories and Calc'!C11, 'Charitable Giving'!D5:D15), "NULL")</f>
        <v>NULL</v>
      </c>
      <c r="E11" s="7">
        <f>SUMIF('Charitable Giving'!B5:B15, 'Mission Categories and Calc'!C11, 'Charitable Giving'!E5:E15)</f>
        <v>0</v>
      </c>
      <c r="F11" s="7">
        <f>SUMIF('Charitable Giving'!B5:B15, 'Mission Categories and Calc'!C11, 'Charitable Giving'!F5:F15)</f>
        <v>0</v>
      </c>
    </row>
    <row r="12" spans="1:8" ht="14.1" customHeight="1" thickBot="1" x14ac:dyDescent="0.3">
      <c r="A12" s="1" t="s">
        <v>11</v>
      </c>
      <c r="C12" s="1" t="s">
        <v>11</v>
      </c>
      <c r="D12" s="7" t="str">
        <f>IF(SUMIF('Charitable Giving'!B15:B25, 'Mission Categories and Calc'!C12,'Charitable Giving'!D5:D15)&gt;0, SUMIF('Charitable Giving'!B15:B25, 'Mission Categories and Calc'!C12,'Charitable Giving'!D5:D15), "NULL")</f>
        <v>NULL</v>
      </c>
      <c r="E12" s="7">
        <f>SUMIF('Charitable Giving'!B15:B25, 'Mission Categories and Calc'!C12,'Charitable Giving'!E5:E15)</f>
        <v>0</v>
      </c>
      <c r="F12" s="7">
        <f>SUMIF('Charitable Giving'!B15:B25, 'Mission Categories and Calc'!C12,'Charitable Giving'!F5:F15)</f>
        <v>0</v>
      </c>
    </row>
    <row r="13" spans="1:8" ht="14.1" customHeight="1" thickBot="1" x14ac:dyDescent="0.3">
      <c r="A13" s="1" t="s">
        <v>12</v>
      </c>
      <c r="C13" s="1" t="s">
        <v>12</v>
      </c>
      <c r="D13" s="7" t="str">
        <f>IF(SUMIF('Charitable Giving'!B5:B15, 'Mission Categories and Calc'!C13, 'Charitable Giving'!D5:D15)&gt;0, SUMIF('Charitable Giving'!B5:B15, 'Mission Categories and Calc'!C13, 'Charitable Giving'!D5:D15), "NULL")</f>
        <v>NULL</v>
      </c>
      <c r="E13" s="7">
        <f>SUMIF('Charitable Giving'!B5:B15, 'Mission Categories and Calc'!C13, 'Charitable Giving'!E5:E15)</f>
        <v>0</v>
      </c>
      <c r="F13" s="7">
        <f>SUMIF('Charitable Giving'!B5:B15, 'Mission Categories and Calc'!C13, 'Charitable Giving'!F5:F15)</f>
        <v>0</v>
      </c>
    </row>
    <row r="14" spans="1:8" ht="14.1" customHeight="1" thickBot="1" x14ac:dyDescent="0.3">
      <c r="A14" s="1" t="s">
        <v>13</v>
      </c>
      <c r="C14" s="1" t="s">
        <v>13</v>
      </c>
      <c r="D14" s="7" t="str">
        <f>IF(SUMIF('Charitable Giving'!B17:B27, 'Mission Categories and Calc'!C14, 'Charitable Giving'!D5:D15)&gt;0, SUMIF('Charitable Giving'!B17:B27, 'Mission Categories and Calc'!C14, 'Charitable Giving'!D5:D15), "NULL")</f>
        <v>NULL</v>
      </c>
      <c r="E14" s="7">
        <f>SUMIF('Charitable Giving'!B17:B27, 'Mission Categories and Calc'!C14, 'Charitable Giving'!E5:E15)</f>
        <v>0</v>
      </c>
      <c r="F14" s="7">
        <f>SUMIF('Charitable Giving'!B17:B27, 'Mission Categories and Calc'!C14, 'Charitable Giving'!F5:F15)</f>
        <v>0</v>
      </c>
    </row>
    <row r="15" spans="1:8" ht="14.1" customHeight="1" thickBot="1" x14ac:dyDescent="0.3">
      <c r="A15" s="1" t="s">
        <v>14</v>
      </c>
      <c r="C15" s="1" t="s">
        <v>14</v>
      </c>
      <c r="D15" s="7" t="str">
        <f>IF(SUMIF('Charitable Giving'!B5:B15, 'Mission Categories and Calc'!C15, 'Charitable Giving'!D5:D15)&gt;0,SUMIF('Charitable Giving'!B5:B15, 'Mission Categories and Calc'!C15, 'Charitable Giving'!D5:D15), "NULL")</f>
        <v>NULL</v>
      </c>
      <c r="E15" s="7">
        <f>SUMIF('Charitable Giving'!B5:B15, 'Mission Categories and Calc'!C15, 'Charitable Giving'!E5:E15)</f>
        <v>0</v>
      </c>
      <c r="F15" s="7">
        <f>SUMIF('Charitable Giving'!B5:B15, 'Mission Categories and Calc'!C15, 'Charitable Giving'!F5:F15)</f>
        <v>0</v>
      </c>
    </row>
    <row r="16" spans="1:8" ht="14.1" customHeight="1" thickBot="1" x14ac:dyDescent="0.3">
      <c r="A16" s="1" t="s">
        <v>15</v>
      </c>
      <c r="C16" s="1" t="s">
        <v>15</v>
      </c>
      <c r="D16" s="7" t="str">
        <f>IF(SUMIF('Charitable Giving'!B5:B15, 'Mission Categories and Calc'!C16, 'Charitable Giving'!D5:D15)&gt;0, SUMIF('Charitable Giving'!B5:B15, 'Mission Categories and Calc'!C16, 'Charitable Giving'!D5:D15), "NULL")</f>
        <v>NULL</v>
      </c>
      <c r="E16" s="7">
        <f>SUMIF('Charitable Giving'!B5:B15, 'Mission Categories and Calc'!C16, 'Charitable Giving'!E5:E15)</f>
        <v>0</v>
      </c>
      <c r="F16" s="7">
        <f>SUMIF('Charitable Giving'!B5:B15, 'Mission Categories and Calc'!C16, 'Charitable Giving'!F5:F15)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Charitable Giving</vt:lpstr>
      <vt:lpstr>Volunteering and Service</vt:lpstr>
      <vt:lpstr>Impact Overview</vt:lpstr>
      <vt:lpstr>Mission Categories and Calc</vt:lpstr>
      <vt:lpstr>'Charitable Giving'!Print_Area</vt:lpstr>
      <vt:lpstr>'Impact Overview'!Print_Area</vt:lpstr>
      <vt:lpstr>'Volunteering and Service'!Print_Area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ROG Team</dc:creator>
  <cp:lastModifiedBy>givin</cp:lastModifiedBy>
  <cp:lastPrinted>2022-11-21T16:28:42Z</cp:lastPrinted>
  <dcterms:created xsi:type="dcterms:W3CDTF">2015-06-05T18:17:20Z</dcterms:created>
  <dcterms:modified xsi:type="dcterms:W3CDTF">2022-11-22T16:19:04Z</dcterms:modified>
</cp:coreProperties>
</file>